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definedNames>
    <definedName name="_xlnm.Print_Area" localSheetId="0">Обоснование!$A$1:$AD$38</definedName>
    <definedName name="подгруппа">#REF!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20" i="1"/>
  <c r="AD20" s="1"/>
  <c r="AA20"/>
  <c r="AB19"/>
  <c r="AD19" s="1"/>
  <c r="AA19"/>
  <c r="AB18"/>
  <c r="AC18" s="1"/>
  <c r="AA18"/>
  <c r="AD18" l="1"/>
  <c r="AC19"/>
  <c r="AC21" s="1"/>
  <c r="AC20"/>
</calcChain>
</file>

<file path=xl/comments1.xml><?xml version="1.0" encoding="utf-8"?>
<comments xmlns="http://schemas.openxmlformats.org/spreadsheetml/2006/main">
  <authors>
    <author/>
  </authors>
  <commentList>
    <comment ref="Q18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<sst xmlns="http://schemas.openxmlformats.org/spreadsheetml/2006/main" count="88" uniqueCount="83">
  <si>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</si>
  <si>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</si>
  <si>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</si>
  <si>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</si>
  <si>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</si>
  <si>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</si>
  <si>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</si>
  <si>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</si>
  <si>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</si>
  <si>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</si>
  <si>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Услуги по проведению сервисного обслуживания приборов безопасности 15 ед. подъёмных сооружений в 2023 г.</t>
  </si>
  <si>
    <t>Место поставки, выполнения работ или оказания услуг</t>
  </si>
  <si>
    <r>
      <rPr>
        <sz val="10"/>
        <rFont val="Times New Roman"/>
        <family val="1"/>
        <charset val="1"/>
      </rPr>
      <t>Место стоянки или работы ПС заказчика, с</t>
    </r>
    <r>
      <rPr>
        <sz val="10"/>
        <rFont val="Times New Roman"/>
        <family val="1"/>
        <charset val="204"/>
      </rPr>
      <t>ервисный центр контрагента,</t>
    </r>
    <r>
      <rPr>
        <sz val="10"/>
        <rFont val="Times New Roman"/>
        <family val="1"/>
        <charset val="1"/>
      </rPr>
      <t xml:space="preserve"> (при необходимости)</t>
    </r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</si>
  <si>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</si>
  <si>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</si>
  <si>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</si>
  <si>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</si>
  <si>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</si>
  <si>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</si>
  <si>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</si>
  <si>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</si>
  <si>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</si>
  <si>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t xml:space="preserve"> Текущие рыночные предложения (руб/ед. изм.), без НДС (допускается не заполнять по нецентрализованным закупкам при наличии цены предыдущего года)</t>
  </si>
  <si>
    <t xml:space="preserve">n - количество значений, используемых в расчете </t>
  </si>
  <si>
    <r>
      <rPr>
        <b/>
        <sz val="10"/>
        <rFont val="Times New Roman"/>
        <family val="1"/>
        <charset val="204"/>
      </rPr>
      <t xml:space="preserve">НМЦ: 
</t>
    </r>
    <r>
      <rPr>
        <b/>
        <sz val="10"/>
        <color rgb="FFFF0000"/>
        <rFont val="Times New Roman"/>
        <family val="1"/>
        <charset val="204"/>
      </rPr>
      <t xml:space="preserve">Средняя цена руб. за ед. изм. </t>
    </r>
    <r>
      <rPr>
        <b/>
        <sz val="10"/>
        <rFont val="Times New Roman"/>
        <family val="1"/>
        <charset val="204"/>
      </rPr>
      <t xml:space="preserve">без НДС </t>
    </r>
  </si>
  <si>
    <r>
      <rPr>
        <b/>
        <sz val="10"/>
        <color rgb="FFFF000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rFont val="Times New Roman"/>
        <family val="1"/>
        <charset val="204"/>
      </rPr>
      <t>без НДС</t>
    </r>
  </si>
  <si>
    <r>
      <rPr>
        <i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FF0000"/>
        <rFont val="Times New Roman"/>
        <family val="1"/>
        <charset val="204"/>
      </rPr>
      <t xml:space="preserve">        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</si>
  <si>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</si>
  <si>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</si>
  <si>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</si>
  <si>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</si>
  <si>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</si>
  <si>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</si>
  <si>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</si>
  <si>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</si>
  <si>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</si>
  <si>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</si>
  <si>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</si>
  <si>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</si>
  <si>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</si>
  <si>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</si>
  <si>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</si>
  <si>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</si>
  <si>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</si>
  <si>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</si>
  <si>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</si>
  <si>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</si>
  <si>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</si>
  <si>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</si>
  <si>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</si>
  <si>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</si>
  <si>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</si>
  <si>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</si>
  <si>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</si>
  <si>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</si>
  <si>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</si>
  <si>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</si>
  <si>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</si>
  <si>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</si>
  <si>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</si>
  <si>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</si>
  <si>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</si>
  <si>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</si>
  <si>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</si>
  <si>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СО ПБ автомобильных грузовых кранов</t>
  </si>
  <si>
    <t>Услуга</t>
  </si>
  <si>
    <t>СО ПБ автомобильных гидроподъёмников (вышек)</t>
  </si>
  <si>
    <t>СО ПБ автомобильных кранов-манипуляторов</t>
  </si>
  <si>
    <t>Приложения:</t>
  </si>
  <si>
    <t>1.</t>
  </si>
  <si>
    <t>2.</t>
  </si>
  <si>
    <t>3.</t>
  </si>
  <si>
    <t>Исполнитель:</t>
  </si>
  <si>
    <t>Начальник АТЦ</t>
  </si>
  <si>
    <t>Иванов П.В.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</si>
  <si>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</si>
  <si>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</si>
  <si>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</si>
  <si>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</si>
  <si>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</si>
  <si>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</si>
  <si>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</si>
  <si>
    <t xml:space="preserve">
Индекс роста цен для пересчета цен 2022 г. к уровню цен 2023 г.</t>
  </si>
</sst>
</file>

<file path=xl/styles.xml><?xml version="1.0" encoding="utf-8"?>
<styleSheet xmlns="http://schemas.openxmlformats.org/spreadsheetml/2006/main">
  <numFmts count="5">
    <numFmt numFmtId="164" formatCode="dd/mm/yy;@"/>
    <numFmt numFmtId="165" formatCode="#,##0.000"/>
    <numFmt numFmtId="166" formatCode="_-* #,##0.00_р_._-;\-* #,##0.00_р_._-;_-* \-??_р_._-;_-@_-"/>
    <numFmt numFmtId="167" formatCode="#,##0.00_ ;\-#,##0.00,"/>
    <numFmt numFmtId="168" formatCode="[$-419]dd/mm/yyyy"/>
  </numFmts>
  <fonts count="13">
    <font>
      <sz val="10"/>
      <name val="Arial"/>
      <family val="2"/>
      <charset val="1"/>
    </font>
    <font>
      <sz val="10"/>
      <name val="Times New Roman"/>
      <family val="1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204"/>
    </font>
    <font>
      <b/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i/>
      <sz val="10"/>
      <name val="Times New Roman"/>
      <family val="1"/>
      <charset val="1"/>
    </font>
    <font>
      <sz val="9"/>
      <color rgb="FF000000"/>
      <name val="Tahoma"/>
      <family val="2"/>
      <charset val="204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166" fontId="12" fillId="0" borderId="0" applyBorder="0" applyProtection="0"/>
  </cellStyleXfs>
  <cellXfs count="6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left" vertical="center" indent="1"/>
    </xf>
    <xf numFmtId="167" fontId="1" fillId="2" borderId="1" xfId="1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2" fillId="0" borderId="0" xfId="0" applyFont="1"/>
    <xf numFmtId="0" fontId="4" fillId="0" borderId="0" xfId="0" applyFont="1"/>
    <xf numFmtId="168" fontId="1" fillId="0" borderId="5" xfId="0" applyNumberFormat="1" applyFont="1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1" fillId="0" borderId="3" xfId="0" applyFont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/>
    <xf numFmtId="0" fontId="9" fillId="0" borderId="1" xfId="0" applyFont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168" fontId="1" fillId="0" borderId="5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28</xdr:col>
      <xdr:colOff>295560</xdr:colOff>
      <xdr:row>16</xdr:row>
      <xdr:rowOff>68400</xdr:rowOff>
    </xdr:from>
    <xdr:to>
      <xdr:col>28</xdr:col>
      <xdr:colOff>441360</xdr:colOff>
      <xdr:row>17</xdr:row>
      <xdr:rowOff>90360</xdr:rowOff>
    </xdr:to>
    <xdr:pic>
      <xdr:nvPicPr>
        <xdr:cNvPr id="2" name="Picture 6"/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14538960" y="4634640"/>
          <a:ext cx="145800" cy="2217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1505520</xdr:colOff>
      <xdr:row>20</xdr:row>
      <xdr:rowOff>149400</xdr:rowOff>
    </xdr:to>
    <xdr:sp macro="" textlink="">
      <xdr:nvSpPr>
        <xdr:cNvPr id="3" name="CustomShape 1" hidden="1"/>
        <xdr:cNvSpPr/>
      </xdr:nvSpPr>
      <xdr:spPr>
        <a:xfrm>
          <a:off x="0" y="0"/>
          <a:ext cx="7549200" cy="6429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1505520</xdr:colOff>
      <xdr:row>20</xdr:row>
      <xdr:rowOff>149400</xdr:rowOff>
    </xdr:to>
    <xdr:sp macro="" textlink="">
      <xdr:nvSpPr>
        <xdr:cNvPr id="4" name="CustomShape 1" hidden="1"/>
        <xdr:cNvSpPr/>
      </xdr:nvSpPr>
      <xdr:spPr>
        <a:xfrm>
          <a:off x="0" y="0"/>
          <a:ext cx="7549200" cy="6429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1505520</xdr:colOff>
      <xdr:row>20</xdr:row>
      <xdr:rowOff>149400</xdr:rowOff>
    </xdr:to>
    <xdr:sp macro="" textlink="">
      <xdr:nvSpPr>
        <xdr:cNvPr id="5" name="CustomShape 1" hidden="1"/>
        <xdr:cNvSpPr/>
      </xdr:nvSpPr>
      <xdr:spPr>
        <a:xfrm>
          <a:off x="0" y="0"/>
          <a:ext cx="7549200" cy="6429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1505520</xdr:colOff>
      <xdr:row>20</xdr:row>
      <xdr:rowOff>149400</xdr:rowOff>
    </xdr:to>
    <xdr:sp macro="" textlink="">
      <xdr:nvSpPr>
        <xdr:cNvPr id="6" name="CustomShape 1" hidden="1"/>
        <xdr:cNvSpPr/>
      </xdr:nvSpPr>
      <xdr:spPr>
        <a:xfrm>
          <a:off x="0" y="0"/>
          <a:ext cx="7549200" cy="6429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1505520</xdr:colOff>
      <xdr:row>20</xdr:row>
      <xdr:rowOff>149400</xdr:rowOff>
    </xdr:to>
    <xdr:sp macro="" textlink="">
      <xdr:nvSpPr>
        <xdr:cNvPr id="7" name="CustomShape 1" hidden="1"/>
        <xdr:cNvSpPr/>
      </xdr:nvSpPr>
      <xdr:spPr>
        <a:xfrm>
          <a:off x="0" y="0"/>
          <a:ext cx="7549200" cy="642996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37"/>
  <sheetViews>
    <sheetView tabSelected="1" view="pageBreakPreview" zoomScale="85" zoomScaleNormal="70" zoomScalePageLayoutView="85" workbookViewId="0">
      <selection activeCell="K29" sqref="K29"/>
    </sheetView>
  </sheetViews>
  <sheetFormatPr defaultColWidth="8.5703125" defaultRowHeight="12.75"/>
  <cols>
    <col min="1" max="1" width="4.28515625" style="1" customWidth="1"/>
    <col min="2" max="2" width="9.5703125" style="1" customWidth="1"/>
    <col min="3" max="3" width="37.5703125" style="1" customWidth="1"/>
    <col min="4" max="4" width="10.7109375" style="1" customWidth="1"/>
    <col min="5" max="5" width="9.42578125" style="1" customWidth="1"/>
    <col min="6" max="8" width="10.7109375" style="1" hidden="1" customWidth="1"/>
    <col min="9" max="9" width="14.42578125" style="1" hidden="1" customWidth="1"/>
    <col min="10" max="10" width="14.140625" style="1" customWidth="1"/>
    <col min="11" max="11" width="27.28515625" style="1" customWidth="1"/>
    <col min="12" max="16" width="12.5703125" style="1" customWidth="1"/>
    <col min="17" max="26" width="12.5703125" style="1" hidden="1" customWidth="1"/>
    <col min="27" max="27" width="14.42578125" style="1" customWidth="1"/>
    <col min="28" max="28" width="11.5703125" style="1" customWidth="1"/>
    <col min="29" max="29" width="12.7109375" style="1" customWidth="1"/>
    <col min="30" max="30" width="12.5703125" style="1" customWidth="1"/>
    <col min="31" max="1025" width="8.5703125" style="1"/>
  </cols>
  <sheetData>
    <row r="1" spans="1:30" ht="15.75">
      <c r="V1" s="2"/>
      <c r="AA1" s="1" t="s">
        <v>0</v>
      </c>
    </row>
    <row r="2" spans="1:30" ht="15.75">
      <c r="V2" s="2"/>
      <c r="AA2" s="1" t="s">
        <v>1</v>
      </c>
    </row>
    <row r="3" spans="1:30" ht="15.75">
      <c r="V3" s="2"/>
      <c r="AA3" s="1" t="s">
        <v>2</v>
      </c>
    </row>
    <row r="4" spans="1:30" ht="15.75" customHeight="1">
      <c r="C4" s="3" t="s">
        <v>3</v>
      </c>
      <c r="D4" s="3"/>
      <c r="E4" s="3"/>
      <c r="F4" s="3"/>
      <c r="G4" s="3"/>
      <c r="H4" s="3"/>
      <c r="I4" s="3"/>
      <c r="J4" s="3"/>
      <c r="K4" s="3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30" s="5" customFormat="1" ht="19.5" customHeight="1">
      <c r="C5" s="6" t="s">
        <v>4</v>
      </c>
      <c r="D5" s="59" t="s">
        <v>5</v>
      </c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</row>
    <row r="6" spans="1:30" ht="19.5" customHeight="1">
      <c r="A6" s="5"/>
      <c r="B6" s="5"/>
      <c r="C6" s="6" t="s">
        <v>6</v>
      </c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</row>
    <row r="7" spans="1:30" ht="19.5" customHeight="1">
      <c r="A7" s="5"/>
      <c r="B7" s="5"/>
      <c r="C7" s="6" t="s">
        <v>7</v>
      </c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</row>
    <row r="8" spans="1:30" ht="19.5" customHeight="1">
      <c r="A8" s="5"/>
      <c r="B8" s="5"/>
      <c r="C8" s="6" t="s">
        <v>8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</row>
    <row r="9" spans="1:30" ht="19.5" customHeight="1">
      <c r="A9" s="5"/>
      <c r="B9" s="5"/>
      <c r="C9" s="6" t="s">
        <v>9</v>
      </c>
      <c r="D9" s="55" t="s">
        <v>10</v>
      </c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</row>
    <row r="10" spans="1:30" ht="27" customHeight="1">
      <c r="A10" s="5"/>
      <c r="B10" s="5"/>
      <c r="C10" s="6" t="s">
        <v>11</v>
      </c>
      <c r="D10" s="55" t="s">
        <v>12</v>
      </c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</row>
    <row r="11" spans="1:30" ht="45.75" customHeight="1">
      <c r="A11" s="5"/>
      <c r="B11" s="5"/>
      <c r="C11" s="6" t="s">
        <v>13</v>
      </c>
      <c r="D11" s="55" t="s">
        <v>14</v>
      </c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</row>
    <row r="12" spans="1:30" ht="16.5" customHeight="1"/>
    <row r="13" spans="1:30" ht="16.5" customHeight="1"/>
    <row r="14" spans="1:30" ht="45" customHeight="1">
      <c r="A14" s="53" t="s">
        <v>15</v>
      </c>
      <c r="B14" s="53" t="s">
        <v>16</v>
      </c>
      <c r="C14" s="53" t="s">
        <v>17</v>
      </c>
      <c r="D14" s="53" t="s">
        <v>18</v>
      </c>
      <c r="E14" s="53" t="s">
        <v>19</v>
      </c>
      <c r="F14" s="53" t="s">
        <v>20</v>
      </c>
      <c r="G14" s="53"/>
      <c r="H14" s="53"/>
      <c r="I14" s="53"/>
      <c r="J14" s="53" t="s">
        <v>82</v>
      </c>
      <c r="K14" s="53" t="s">
        <v>21</v>
      </c>
      <c r="L14" s="54" t="s">
        <v>22</v>
      </c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6" t="s">
        <v>23</v>
      </c>
      <c r="AB14" s="57" t="s">
        <v>24</v>
      </c>
      <c r="AC14" s="58" t="s">
        <v>25</v>
      </c>
      <c r="AD14" s="52" t="s">
        <v>26</v>
      </c>
    </row>
    <row r="15" spans="1:30" ht="28.5" customHeight="1">
      <c r="A15" s="53"/>
      <c r="B15" s="53"/>
      <c r="C15" s="53"/>
      <c r="D15" s="53"/>
      <c r="E15" s="53"/>
      <c r="F15" s="53" t="s">
        <v>27</v>
      </c>
      <c r="G15" s="53" t="s">
        <v>28</v>
      </c>
      <c r="H15" s="53" t="s">
        <v>29</v>
      </c>
      <c r="I15" s="53" t="s">
        <v>30</v>
      </c>
      <c r="J15" s="53"/>
      <c r="K15" s="53"/>
      <c r="L15" s="54" t="s">
        <v>31</v>
      </c>
      <c r="M15" s="54"/>
      <c r="N15" s="54"/>
      <c r="O15" s="54"/>
      <c r="P15" s="54"/>
      <c r="Q15" s="54" t="s">
        <v>32</v>
      </c>
      <c r="R15" s="54"/>
      <c r="S15" s="54"/>
      <c r="T15" s="54"/>
      <c r="U15" s="54"/>
      <c r="V15" s="53" t="s">
        <v>33</v>
      </c>
      <c r="W15" s="53"/>
      <c r="X15" s="53"/>
      <c r="Y15" s="53"/>
      <c r="Z15" s="53"/>
      <c r="AA15" s="56"/>
      <c r="AB15" s="57"/>
      <c r="AC15" s="57"/>
      <c r="AD15" s="52"/>
    </row>
    <row r="16" spans="1:30" ht="36" customHeight="1">
      <c r="A16" s="53"/>
      <c r="B16" s="53"/>
      <c r="C16" s="53"/>
      <c r="D16" s="53"/>
      <c r="E16" s="53"/>
      <c r="F16" s="53"/>
      <c r="G16" s="53"/>
      <c r="H16" s="53"/>
      <c r="I16" s="53"/>
      <c r="J16" s="53"/>
      <c r="K16" s="53"/>
      <c r="L16" s="7" t="s">
        <v>34</v>
      </c>
      <c r="M16" s="7" t="s">
        <v>35</v>
      </c>
      <c r="N16" s="7" t="s">
        <v>36</v>
      </c>
      <c r="O16" s="7" t="s">
        <v>37</v>
      </c>
      <c r="P16" s="7" t="s">
        <v>38</v>
      </c>
      <c r="Q16" s="7" t="s">
        <v>39</v>
      </c>
      <c r="R16" s="7" t="s">
        <v>40</v>
      </c>
      <c r="S16" s="7" t="s">
        <v>41</v>
      </c>
      <c r="T16" s="7" t="s">
        <v>42</v>
      </c>
      <c r="U16" s="7" t="s">
        <v>43</v>
      </c>
      <c r="V16" s="7" t="s">
        <v>44</v>
      </c>
      <c r="W16" s="7" t="s">
        <v>45</v>
      </c>
      <c r="X16" s="7" t="s">
        <v>46</v>
      </c>
      <c r="Y16" s="7" t="s">
        <v>47</v>
      </c>
      <c r="Z16" s="7" t="s">
        <v>48</v>
      </c>
      <c r="AA16" s="56"/>
      <c r="AB16" s="57"/>
      <c r="AC16" s="57"/>
      <c r="AD16" s="52"/>
    </row>
    <row r="17" spans="1:30" s="12" customFormat="1" ht="15.75" customHeight="1">
      <c r="A17" s="8">
        <v>1</v>
      </c>
      <c r="B17" s="9">
        <v>2</v>
      </c>
      <c r="C17" s="10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8" t="s">
        <v>49</v>
      </c>
      <c r="M17" s="8" t="s">
        <v>50</v>
      </c>
      <c r="N17" s="8" t="s">
        <v>51</v>
      </c>
      <c r="O17" s="8" t="s">
        <v>52</v>
      </c>
      <c r="P17" s="8" t="s">
        <v>53</v>
      </c>
      <c r="Q17" s="8" t="s">
        <v>54</v>
      </c>
      <c r="R17" s="8" t="s">
        <v>55</v>
      </c>
      <c r="S17" s="8" t="s">
        <v>56</v>
      </c>
      <c r="T17" s="8" t="s">
        <v>57</v>
      </c>
      <c r="U17" s="8" t="s">
        <v>58</v>
      </c>
      <c r="V17" s="8" t="s">
        <v>59</v>
      </c>
      <c r="W17" s="8" t="s">
        <v>60</v>
      </c>
      <c r="X17" s="8" t="s">
        <v>61</v>
      </c>
      <c r="Y17" s="8" t="s">
        <v>62</v>
      </c>
      <c r="Z17" s="8" t="s">
        <v>63</v>
      </c>
      <c r="AA17" s="11">
        <v>13</v>
      </c>
      <c r="AB17" s="11">
        <v>14</v>
      </c>
      <c r="AC17" s="11">
        <v>15</v>
      </c>
      <c r="AD17" s="11">
        <v>16</v>
      </c>
    </row>
    <row r="18" spans="1:30" ht="39.75" customHeight="1">
      <c r="A18" s="13">
        <v>1</v>
      </c>
      <c r="B18" s="13"/>
      <c r="C18" s="42" t="s">
        <v>64</v>
      </c>
      <c r="D18" s="14" t="s">
        <v>65</v>
      </c>
      <c r="E18" s="19">
        <v>16</v>
      </c>
      <c r="F18" s="43"/>
      <c r="G18" s="15"/>
      <c r="H18" s="44"/>
      <c r="I18" s="44"/>
      <c r="J18" s="45">
        <v>1</v>
      </c>
      <c r="K18" s="15"/>
      <c r="L18" s="16">
        <v>4750</v>
      </c>
      <c r="M18" s="17">
        <v>4500</v>
      </c>
      <c r="N18" s="17">
        <v>4920</v>
      </c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9">
        <f>COUNTIF(K18:Z18,"&gt;0")</f>
        <v>3</v>
      </c>
      <c r="AB18" s="15">
        <f>CEILING(SUM(K18:Z18)/COUNTIF(K18:Z18,"&gt;0"),0.01)</f>
        <v>4723.34</v>
      </c>
      <c r="AC18" s="15">
        <f>AB18*E18</f>
        <v>75573.440000000002</v>
      </c>
      <c r="AD18" s="19">
        <f>STDEV(K18:Z18)/AB18*100</f>
        <v>4.4728100249655549</v>
      </c>
    </row>
    <row r="19" spans="1:30" ht="39.75" customHeight="1">
      <c r="A19" s="13">
        <v>2</v>
      </c>
      <c r="B19" s="13"/>
      <c r="C19" s="42" t="s">
        <v>66</v>
      </c>
      <c r="D19" s="14" t="s">
        <v>65</v>
      </c>
      <c r="E19" s="19">
        <v>4</v>
      </c>
      <c r="F19" s="43"/>
      <c r="G19" s="15"/>
      <c r="H19" s="44"/>
      <c r="I19" s="44"/>
      <c r="J19" s="45">
        <v>1</v>
      </c>
      <c r="K19" s="15"/>
      <c r="L19" s="16">
        <v>4250</v>
      </c>
      <c r="M19" s="17">
        <v>4000</v>
      </c>
      <c r="N19" s="17">
        <v>4380</v>
      </c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9">
        <f>COUNTIF(K19:Z19,"&gt;0")</f>
        <v>3</v>
      </c>
      <c r="AB19" s="15">
        <f>CEILING(SUM(K19:Z19)/COUNTIF(K19:Z19,"&gt;0"),0.01)</f>
        <v>4210</v>
      </c>
      <c r="AC19" s="15">
        <f>AB19*E19</f>
        <v>16840</v>
      </c>
      <c r="AD19" s="19">
        <f>STDEV(K19:Z19)/AB19*100</f>
        <v>4.5874603125482105</v>
      </c>
    </row>
    <row r="20" spans="1:30" ht="39.75" customHeight="1">
      <c r="A20" s="13">
        <v>3</v>
      </c>
      <c r="B20" s="13"/>
      <c r="C20" s="42" t="s">
        <v>67</v>
      </c>
      <c r="D20" s="14" t="s">
        <v>65</v>
      </c>
      <c r="E20" s="19">
        <v>40</v>
      </c>
      <c r="F20" s="43"/>
      <c r="G20" s="15"/>
      <c r="H20" s="44"/>
      <c r="I20" s="44"/>
      <c r="J20" s="45">
        <v>1</v>
      </c>
      <c r="K20" s="15"/>
      <c r="L20" s="16">
        <v>4450</v>
      </c>
      <c r="M20" s="17">
        <v>4200</v>
      </c>
      <c r="N20" s="17">
        <v>4690</v>
      </c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9">
        <f>COUNTIF(K20:Z20,"&gt;0")</f>
        <v>3</v>
      </c>
      <c r="AB20" s="15">
        <f>CEILING(SUM(K20:Z20)/COUNTIF(K20:Z20,"&gt;0"),0.01)</f>
        <v>4446.67</v>
      </c>
      <c r="AC20" s="15">
        <f>AB20*E20</f>
        <v>177866.8</v>
      </c>
      <c r="AD20" s="19">
        <f>STDEV(K20:Z20)/AB20*100</f>
        <v>5.5101234454657417</v>
      </c>
    </row>
    <row r="21" spans="1:30" ht="24" customHeight="1">
      <c r="A21" s="20"/>
      <c r="B21" s="35"/>
      <c r="C21" s="36"/>
      <c r="D21" s="37"/>
      <c r="E21" s="37"/>
      <c r="F21" s="37"/>
      <c r="G21" s="37"/>
      <c r="H21" s="37"/>
      <c r="I21" s="37"/>
      <c r="J21" s="37"/>
      <c r="K21" s="37"/>
      <c r="L21" s="37"/>
      <c r="M21" s="37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9"/>
      <c r="AC21" s="40">
        <f>SUM(AC18:AC20)</f>
        <v>270280.24</v>
      </c>
      <c r="AD21" s="41"/>
    </row>
    <row r="22" spans="1:30" ht="7.7" customHeight="1"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2"/>
    </row>
    <row r="23" spans="1:30" s="23" customFormat="1" ht="13.5" hidden="1" customHeight="1">
      <c r="C23" s="23" t="s">
        <v>68</v>
      </c>
    </row>
    <row r="24" spans="1:30" ht="15" hidden="1" customHeight="1">
      <c r="A24" s="23"/>
      <c r="B24" s="23"/>
      <c r="C24" s="24" t="s">
        <v>69</v>
      </c>
    </row>
    <row r="25" spans="1:30" ht="15" hidden="1" customHeight="1">
      <c r="A25" s="23"/>
      <c r="B25" s="23"/>
      <c r="C25" s="24" t="s">
        <v>70</v>
      </c>
    </row>
    <row r="26" spans="1:30" ht="15" hidden="1" customHeight="1">
      <c r="A26" s="23"/>
      <c r="B26" s="23"/>
      <c r="C26" s="24" t="s">
        <v>71</v>
      </c>
    </row>
    <row r="27" spans="1:30" s="25" customFormat="1" ht="13.5" customHeight="1">
      <c r="C27" s="26" t="s">
        <v>72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30" ht="32.25" customHeight="1">
      <c r="A28" s="25"/>
      <c r="B28" s="25"/>
      <c r="C28" s="27">
        <v>44958</v>
      </c>
      <c r="D28" s="28"/>
      <c r="E28" s="28"/>
      <c r="F28" s="51" t="s">
        <v>73</v>
      </c>
      <c r="G28" s="51"/>
      <c r="H28" s="51"/>
      <c r="I28" s="51"/>
      <c r="J28" s="51"/>
      <c r="K28" s="29"/>
      <c r="L28" s="46"/>
      <c r="M28" s="46"/>
      <c r="N28" s="46"/>
      <c r="O28" s="30"/>
      <c r="P28" s="29"/>
      <c r="V28" s="48" t="s">
        <v>74</v>
      </c>
      <c r="W28" s="48"/>
      <c r="X28" s="48"/>
      <c r="Y28" s="48"/>
      <c r="Z28" s="48"/>
      <c r="AA28" s="48"/>
      <c r="AB28" s="48"/>
      <c r="AC28" s="31"/>
    </row>
    <row r="29" spans="1:30" ht="13.5" customHeight="1">
      <c r="A29" s="25"/>
      <c r="B29" s="25"/>
      <c r="C29" s="32" t="s">
        <v>75</v>
      </c>
      <c r="D29" s="28"/>
      <c r="E29" s="28"/>
      <c r="F29" s="49" t="s">
        <v>76</v>
      </c>
      <c r="G29" s="49"/>
      <c r="H29" s="49"/>
      <c r="I29" s="49"/>
      <c r="J29" s="49"/>
      <c r="L29" s="50" t="s">
        <v>77</v>
      </c>
      <c r="M29" s="50"/>
      <c r="N29" s="50"/>
      <c r="O29" s="29"/>
      <c r="P29" s="29"/>
      <c r="V29" s="49"/>
      <c r="W29" s="49"/>
      <c r="X29" s="49"/>
      <c r="Y29" s="49"/>
      <c r="Z29" s="49"/>
      <c r="AA29" s="49"/>
      <c r="AB29" s="49"/>
    </row>
    <row r="30" spans="1:30" ht="13.5" customHeight="1">
      <c r="C30" s="33"/>
    </row>
    <row r="31" spans="1:30" ht="13.5" customHeight="1">
      <c r="C31" s="26" t="s">
        <v>78</v>
      </c>
    </row>
    <row r="32" spans="1:30" ht="13.5" customHeight="1"/>
    <row r="33" spans="3:30" ht="25.35" customHeight="1">
      <c r="C33" s="27">
        <v>44963</v>
      </c>
      <c r="D33" s="28"/>
      <c r="E33" s="28"/>
      <c r="F33" s="47" t="s">
        <v>79</v>
      </c>
      <c r="G33" s="47"/>
      <c r="H33" s="47"/>
      <c r="I33" s="47"/>
      <c r="J33" s="47"/>
      <c r="K33" s="34"/>
      <c r="L33" s="46"/>
      <c r="M33" s="46"/>
      <c r="N33" s="46"/>
      <c r="O33" s="29"/>
      <c r="P33" s="29"/>
      <c r="V33" s="48" t="s">
        <v>80</v>
      </c>
      <c r="W33" s="48"/>
      <c r="X33" s="48"/>
      <c r="Y33" s="48"/>
      <c r="Z33" s="48"/>
      <c r="AA33" s="48"/>
      <c r="AB33" s="48"/>
    </row>
    <row r="34" spans="3:30">
      <c r="C34" s="32" t="s">
        <v>75</v>
      </c>
      <c r="D34" s="28"/>
      <c r="E34" s="28"/>
      <c r="F34" s="49" t="s">
        <v>76</v>
      </c>
      <c r="G34" s="49"/>
      <c r="H34" s="49"/>
      <c r="I34" s="49"/>
      <c r="J34" s="49"/>
      <c r="L34" s="50" t="s">
        <v>77</v>
      </c>
      <c r="M34" s="50"/>
      <c r="N34" s="50"/>
      <c r="O34" s="29"/>
      <c r="P34" s="29"/>
      <c r="V34" s="49"/>
      <c r="W34" s="49"/>
      <c r="X34" s="49"/>
      <c r="Y34" s="49"/>
      <c r="Z34" s="49"/>
      <c r="AA34" s="49"/>
      <c r="AB34" s="49"/>
    </row>
    <row r="36" spans="3:30">
      <c r="C36" s="26" t="s">
        <v>81</v>
      </c>
    </row>
    <row r="37" spans="3:30"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</row>
  </sheetData>
  <mergeCells count="40">
    <mergeCell ref="D5:AC5"/>
    <mergeCell ref="D6:AC6"/>
    <mergeCell ref="D7:AC7"/>
    <mergeCell ref="D8:AC8"/>
    <mergeCell ref="D9:AC9"/>
    <mergeCell ref="D10:AC10"/>
    <mergeCell ref="D11:AC11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F28:J28"/>
    <mergeCell ref="L28:N28"/>
    <mergeCell ref="V28:AB28"/>
    <mergeCell ref="F29:J29"/>
    <mergeCell ref="L29:N29"/>
    <mergeCell ref="V29:AB29"/>
    <mergeCell ref="C37:AD37"/>
    <mergeCell ref="F33:J33"/>
    <mergeCell ref="L33:N33"/>
    <mergeCell ref="V33:AB33"/>
    <mergeCell ref="F34:J34"/>
    <mergeCell ref="L34:N34"/>
    <mergeCell ref="V34:AB34"/>
  </mergeCells>
  <dataValidations count="1">
    <dataValidation type="list" allowBlank="1" showInputMessage="1" showErrorMessage="1" sqref="D6:AC6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92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23</cp:revision>
  <cp:lastPrinted>2023-02-01T10:45:16Z</cp:lastPrinted>
  <dcterms:created xsi:type="dcterms:W3CDTF">1996-10-08T23:32:33Z</dcterms:created>
  <dcterms:modified xsi:type="dcterms:W3CDTF">2023-02-08T06:32:46Z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